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72ba74f63be6de5/Documents/ODCCW Treasurer/"/>
    </mc:Choice>
  </mc:AlternateContent>
  <xr:revisionPtr revIDLastSave="217" documentId="8_{F370FF4F-4091-487F-A143-9159A76BFFDC}" xr6:coauthVersionLast="47" xr6:coauthVersionMax="47" xr10:uidLastSave="{B28472F1-714F-4548-9E80-7D348A782528}"/>
  <bookViews>
    <workbookView xWindow="-120" yWindow="-120" windowWidth="29040" windowHeight="15720" xr2:uid="{00000000-000D-0000-FFFF-FFFF00000000}"/>
  </bookViews>
  <sheets>
    <sheet name="2020-22 Budget" sheetId="5" r:id="rId1"/>
    <sheet name="Sheet 1" sheetId="4" r:id="rId2"/>
    <sheet name="Sheet 2" sheetId="3" r:id="rId3"/>
    <sheet name="Sheet 3" sheetId="6" r:id="rId4"/>
    <sheet name="Sheet 4" sheetId="7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" l="1"/>
  <c r="H44" i="5"/>
  <c r="H46" i="5" s="1"/>
  <c r="E17" i="5"/>
  <c r="E18" i="5"/>
  <c r="E19" i="5"/>
  <c r="E20" i="5"/>
  <c r="E21" i="5"/>
  <c r="E22" i="5"/>
  <c r="E23" i="5"/>
  <c r="E24" i="5"/>
  <c r="E25" i="5"/>
  <c r="E26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15" i="5"/>
  <c r="F24" i="5"/>
  <c r="E9" i="5"/>
  <c r="E8" i="5"/>
  <c r="E7" i="5"/>
  <c r="D27" i="5"/>
  <c r="E27" i="5" s="1"/>
  <c r="E44" i="5" l="1"/>
  <c r="F9" i="5" l="1"/>
  <c r="F11" i="5"/>
  <c r="F8" i="5"/>
  <c r="F7" i="5"/>
  <c r="D10" i="5"/>
  <c r="F10" i="5" l="1"/>
  <c r="E10" i="5"/>
  <c r="E12" i="5" s="1"/>
  <c r="E46" i="5" s="1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3" i="5"/>
  <c r="F22" i="5"/>
  <c r="F21" i="5"/>
  <c r="F20" i="5"/>
  <c r="F19" i="5"/>
  <c r="F18" i="5"/>
  <c r="F17" i="5"/>
  <c r="F16" i="5"/>
  <c r="F15" i="5"/>
  <c r="G44" i="5"/>
  <c r="G12" i="5"/>
  <c r="D44" i="5"/>
  <c r="C44" i="5"/>
  <c r="D12" i="5"/>
  <c r="C12" i="5"/>
  <c r="B44" i="5"/>
  <c r="B12" i="5"/>
  <c r="G46" i="5" l="1"/>
  <c r="F44" i="5"/>
  <c r="C46" i="5"/>
  <c r="F12" i="5"/>
  <c r="D46" i="5"/>
  <c r="B46" i="5"/>
  <c r="F4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Margaret Wolf</author>
  </authors>
  <commentList>
    <comment ref="B4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Margaret Wolf:</t>
        </r>
        <r>
          <rPr>
            <sz val="9"/>
            <color indexed="81"/>
            <rFont val="Tahoma"/>
            <charset val="1"/>
          </rPr>
          <t xml:space="preserve">
due in April.</t>
        </r>
      </text>
    </comment>
    <comment ref="C41" authorId="0" shapeId="0" xr:uid="{AE34F6C0-6B6B-4AD4-8FDD-5E76A37B4010}">
      <text>
        <r>
          <rPr>
            <b/>
            <sz val="9"/>
            <color indexed="81"/>
            <rFont val="Tahoma"/>
            <charset val="1"/>
          </rPr>
          <t>Margaret Wolf:</t>
        </r>
        <r>
          <rPr>
            <sz val="9"/>
            <color indexed="81"/>
            <rFont val="Tahoma"/>
            <charset val="1"/>
          </rPr>
          <t xml:space="preserve">
due in April.</t>
        </r>
      </text>
    </comment>
    <comment ref="D41" authorId="0" shapeId="0" xr:uid="{27A7E5E9-75CC-48E7-91A7-9247372D84AD}">
      <text>
        <r>
          <rPr>
            <b/>
            <sz val="9"/>
            <color indexed="81"/>
            <rFont val="Tahoma"/>
            <charset val="1"/>
          </rPr>
          <t>Margaret Wolf:</t>
        </r>
        <r>
          <rPr>
            <sz val="9"/>
            <color indexed="81"/>
            <rFont val="Tahoma"/>
            <charset val="1"/>
          </rPr>
          <t xml:space="preserve">
due in April.</t>
        </r>
      </text>
    </comment>
    <comment ref="G41" authorId="0" shapeId="0" xr:uid="{D7060C8F-AD13-4272-A481-3B412685FAE7}">
      <text>
        <r>
          <rPr>
            <b/>
            <sz val="9"/>
            <color indexed="81"/>
            <rFont val="Tahoma"/>
            <charset val="1"/>
          </rPr>
          <t>Margaret Wolf:</t>
        </r>
        <r>
          <rPr>
            <sz val="9"/>
            <color indexed="81"/>
            <rFont val="Tahoma"/>
            <charset val="1"/>
          </rPr>
          <t xml:space="preserve">
due in April.</t>
        </r>
      </text>
    </comment>
  </commentList>
</comments>
</file>

<file path=xl/sharedStrings.xml><?xml version="1.0" encoding="utf-8"?>
<sst xmlns="http://schemas.openxmlformats.org/spreadsheetml/2006/main" count="77" uniqueCount="72">
  <si>
    <t>INCOME:</t>
  </si>
  <si>
    <t xml:space="preserve"> Budget</t>
  </si>
  <si>
    <t>ODCCW Convention</t>
  </si>
  <si>
    <t>Miscellaneous Income</t>
  </si>
  <si>
    <t>Personal Development</t>
  </si>
  <si>
    <t>EXPENSES:</t>
  </si>
  <si>
    <t>Advertising</t>
  </si>
  <si>
    <t>FCCW Dues</t>
  </si>
  <si>
    <t>Miscellaneous</t>
  </si>
  <si>
    <t>NCCW Annual Giving</t>
  </si>
  <si>
    <t>NCCW Conventions and Meetings</t>
  </si>
  <si>
    <t>ODCCW Meetings</t>
  </si>
  <si>
    <t>ODCCW Conventions</t>
  </si>
  <si>
    <t>Executive Officer Expenses</t>
  </si>
  <si>
    <t>Secretary Expenses</t>
  </si>
  <si>
    <t>Treasurer Expenses</t>
  </si>
  <si>
    <t>Historian Expenses</t>
  </si>
  <si>
    <t>Corresponding Secretary Expense</t>
  </si>
  <si>
    <t>Spiritual Advisor Expenses</t>
  </si>
  <si>
    <t>Spiritual Commission Expenses</t>
  </si>
  <si>
    <t>Service Commission Expenses</t>
  </si>
  <si>
    <t>Leadership  Commission Expenses</t>
  </si>
  <si>
    <t>Legislative Commission Expenses</t>
  </si>
  <si>
    <t>Catholic Days at the Capital</t>
  </si>
  <si>
    <t>Legal/Accounting</t>
  </si>
  <si>
    <t>Director-Operator Insurance</t>
  </si>
  <si>
    <t>Supplies-Administrative</t>
  </si>
  <si>
    <t>Bank Fees</t>
  </si>
  <si>
    <t>Difference</t>
  </si>
  <si>
    <t>2020-2022</t>
  </si>
  <si>
    <t>ODCCW Dues</t>
  </si>
  <si>
    <t>Actual</t>
  </si>
  <si>
    <t>2020-21</t>
  </si>
  <si>
    <t>2021-22</t>
  </si>
  <si>
    <t>Budget</t>
  </si>
  <si>
    <t>2022-2024</t>
  </si>
  <si>
    <t>Leadership Symposium</t>
  </si>
  <si>
    <t>2020-22</t>
  </si>
  <si>
    <t>ODCCW Leadership Symposium</t>
  </si>
  <si>
    <t>Comments</t>
  </si>
  <si>
    <t>TOTAL INCOME*</t>
  </si>
  <si>
    <t>TOTAL EXPENSES*</t>
  </si>
  <si>
    <t>*Income and Expenses do not includes collections which were subsequently disbursed (eg. Burse Club, Hugs for the Homeless, &amp; Convention Collections)</t>
  </si>
  <si>
    <t>2020-22 is mostly 1 year</t>
  </si>
  <si>
    <t>Donations (Direct)</t>
  </si>
  <si>
    <r>
      <t xml:space="preserve"> ODCCW, INC BUDGET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(Preliminary)</t>
    </r>
  </si>
  <si>
    <t>Budgeting Tips</t>
  </si>
  <si>
    <t>Years Ended 6-30-23 and 6-30-24</t>
  </si>
  <si>
    <t>3)     Use any info you have which would effect the budget</t>
  </si>
  <si>
    <t>4)      Determine which accounts can be adjusted to make the budget balance or come out to the figure you want.</t>
  </si>
  <si>
    <t>5)      Be ready to explain or comment on any big changes.</t>
  </si>
  <si>
    <t>should remain close to 2022 - See 2</t>
  </si>
  <si>
    <t>assuming this will resume - See 3</t>
  </si>
  <si>
    <t>Place for excess funds - See 4</t>
  </si>
  <si>
    <t>Lower Need in Coming Years</t>
  </si>
  <si>
    <t>Will resume in 2022-24 - See 3</t>
  </si>
  <si>
    <t>Annual Reports &amp; Quickbooks - See 3</t>
  </si>
  <si>
    <t>Allows for convention attendance - See 2 &amp; 3</t>
  </si>
  <si>
    <t>includes for new affiliate - See 3</t>
  </si>
  <si>
    <t>Shown as convention exp. - see 3</t>
  </si>
  <si>
    <t>Will resume on smaller scale - See 3</t>
  </si>
  <si>
    <t>Not all expenses in yet for 2022</t>
  </si>
  <si>
    <t>1)      Start with Expenses and Budget from Previous Period eliminating in and out expenses.</t>
  </si>
  <si>
    <t>2)      Note any areas with significant differences and adjust budget accordingly).   Where they are similar, use the actual as a projection for coming period</t>
  </si>
  <si>
    <t>6)      Get other member's input and be flexible</t>
  </si>
  <si>
    <t>In Convention Budget</t>
  </si>
  <si>
    <t>Includes new computer for Treasurer - See 3 &amp; 4</t>
  </si>
  <si>
    <t>FCCW Meetings &amp; Conferences</t>
  </si>
  <si>
    <t>Membership (June Sayers Training)</t>
  </si>
  <si>
    <t>President Expenses</t>
  </si>
  <si>
    <t>NCCW Dues</t>
  </si>
  <si>
    <t>Years Ending June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</si>
</sst>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Accounting"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6">
    <xf numFmtId="0" fontId="0" fillId="0" borderId="0" xfId="0"/>
    <xf numFmtId="44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1" applyFont="1"/>
    <xf numFmtId="44" fontId="3" fillId="0" borderId="0" xfId="0" applyNumberFormat="1" applyFont="1"/>
    <xf numFmtId="44" fontId="3" fillId="0" borderId="0" xfId="0" applyNumberFormat="1" applyFont="1" applyAlignment="1">
      <alignment horizontal="center"/>
    </xf>
    <xf numFmtId="44" fontId="2" fillId="0" borderId="0" xfId="0" applyNumberFormat="1" applyFont="1" applyBorder="1"/>
    <xf numFmtId="0" fontId="3" fillId="0" borderId="0" xfId="0" applyFont="1"/>
    <xf numFmtId="0" fontId="3" fillId="0" borderId="0" xfId="1" applyFont="1" applyAlignment="1">
      <alignment horizontal="center"/>
    </xf>
    <xf numFmtId="44" fontId="2" fillId="0" borderId="0" xfId="0" applyNumberFormat="1" applyFont="1" applyFill="1"/>
    <xf numFmtId="0" fontId="3" fillId="0" borderId="0" xfId="1" applyFont="1" applyFill="1"/>
    <xf numFmtId="17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7" fillId="0" borderId="0" xfId="1" applyFont="1"/>
    <xf numFmtId="0" fontId="7" fillId="0" borderId="0" xfId="1" applyFont="1" applyBorder="1"/>
    <xf numFmtId="49" fontId="5" fillId="0" borderId="0" xfId="1" applyNumberFormat="1" applyFont="1" applyBorder="1"/>
    <xf numFmtId="49" fontId="6" fillId="0" borderId="0" xfId="1" applyNumberFormat="1" applyFont="1"/>
    <xf numFmtId="44" fontId="6" fillId="0" borderId="0" xfId="0" applyNumberFormat="1" applyFont="1"/>
    <xf numFmtId="49" fontId="5" fillId="0" borderId="0" xfId="1" applyNumberFormat="1" applyFont="1"/>
    <xf numFmtId="49" fontId="6" fillId="0" borderId="0" xfId="0" applyNumberFormat="1" applyFont="1" applyAlignment="1">
      <alignment horizontal="left"/>
    </xf>
    <xf numFmtId="49" fontId="5" fillId="0" borderId="0" xfId="0" applyNumberFormat="1" applyFont="1"/>
    <xf numFmtId="44" fontId="6" fillId="0" borderId="0" xfId="6" applyFont="1"/>
    <xf numFmtId="44" fontId="5" fillId="0" borderId="0" xfId="6" applyFont="1" applyAlignment="1">
      <alignment horizontal="center"/>
    </xf>
    <xf numFmtId="44" fontId="5" fillId="0" borderId="0" xfId="6" applyFont="1"/>
    <xf numFmtId="44" fontId="7" fillId="0" borderId="0" xfId="6" applyFont="1" applyAlignment="1">
      <alignment horizontal="center"/>
    </xf>
    <xf numFmtId="44" fontId="7" fillId="0" borderId="0" xfId="6" applyFont="1" applyBorder="1" applyAlignment="1">
      <alignment horizontal="center"/>
    </xf>
    <xf numFmtId="44" fontId="5" fillId="0" borderId="0" xfId="6" applyFont="1" applyBorder="1" applyAlignment="1">
      <alignment horizontal="center"/>
    </xf>
    <xf numFmtId="44" fontId="2" fillId="0" borderId="0" xfId="6" applyFont="1"/>
    <xf numFmtId="44" fontId="3" fillId="0" borderId="0" xfId="6" applyFont="1"/>
    <xf numFmtId="44" fontId="2" fillId="0" borderId="0" xfId="6" applyFont="1" applyFill="1"/>
    <xf numFmtId="44" fontId="4" fillId="0" borderId="0" xfId="6" applyFont="1"/>
    <xf numFmtId="43" fontId="5" fillId="0" borderId="0" xfId="5" applyFont="1" applyAlignment="1">
      <alignment horizontal="center"/>
    </xf>
    <xf numFmtId="43" fontId="5" fillId="0" borderId="0" xfId="5" applyFont="1"/>
    <xf numFmtId="43" fontId="5" fillId="0" borderId="1" xfId="5" applyFont="1" applyBorder="1"/>
    <xf numFmtId="43" fontId="5" fillId="0" borderId="1" xfId="5" applyFont="1" applyBorder="1" applyAlignment="1">
      <alignment horizontal="center"/>
    </xf>
    <xf numFmtId="44" fontId="5" fillId="0" borderId="2" xfId="6" applyFont="1" applyBorder="1"/>
    <xf numFmtId="44" fontId="6" fillId="0" borderId="1" xfId="6" applyFont="1" applyBorder="1"/>
    <xf numFmtId="0" fontId="3" fillId="0" borderId="1" xfId="0" applyFont="1" applyBorder="1"/>
    <xf numFmtId="0" fontId="2" fillId="0" borderId="1" xfId="0" applyFont="1" applyBorder="1"/>
    <xf numFmtId="44" fontId="4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top"/>
    </xf>
  </cellXfs>
  <cellStyles count="7">
    <cellStyle name="Comma" xfId="5" builtinId="3"/>
    <cellStyle name="Comma 2" xfId="2" xr:uid="{00000000-0005-0000-0000-000001000000}"/>
    <cellStyle name="Currency" xfId="6" builtinId="4"/>
    <cellStyle name="Currency 2" xfId="3" xr:uid="{00000000-0005-0000-0000-000003000000}"/>
    <cellStyle name="Normal" xfId="0" builtinId="0"/>
    <cellStyle name="Normal 2" xfId="1" xr:uid="{00000000-0005-0000-0000-000005000000}"/>
    <cellStyle name="Percent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6"/>
  <sheetViews>
    <sheetView tabSelected="1" zoomScaleNormal="100" workbookViewId="0">
      <selection activeCell="G1" sqref="G1"/>
    </sheetView>
  </sheetViews>
  <sheetFormatPr defaultColWidth="9.140625" defaultRowHeight="15" x14ac:dyDescent="0.25"/>
  <cols>
    <col min="1" max="1" width="43.7109375" style="8" customWidth="1"/>
    <col min="2" max="2" width="19.28515625" style="31" bestFit="1" customWidth="1"/>
    <col min="3" max="3" width="18.7109375" style="31" customWidth="1"/>
    <col min="4" max="4" width="19.140625" style="2" bestFit="1" customWidth="1"/>
    <col min="5" max="5" width="19.140625" style="2" customWidth="1"/>
    <col min="6" max="7" width="19.140625" style="2" bestFit="1" customWidth="1"/>
    <col min="8" max="8" width="66.7109375" style="2" bestFit="1" customWidth="1"/>
    <col min="9" max="9" width="11.85546875" style="2" customWidth="1"/>
    <col min="10" max="10" width="12.140625" style="2" customWidth="1"/>
    <col min="11" max="11" width="13.42578125" style="1" customWidth="1"/>
    <col min="12" max="12" width="12.7109375" style="2" customWidth="1"/>
    <col min="13" max="13" width="9.140625" style="2"/>
    <col min="14" max="14" width="10.85546875" style="2" bestFit="1" customWidth="1"/>
    <col min="15" max="16384" width="9.140625" style="2"/>
  </cols>
  <sheetData>
    <row r="1" spans="1:13" ht="20.25" x14ac:dyDescent="0.3">
      <c r="A1" s="44" t="s">
        <v>45</v>
      </c>
      <c r="B1" s="25"/>
      <c r="C1" s="25"/>
    </row>
    <row r="2" spans="1:13" ht="20.25" x14ac:dyDescent="0.3">
      <c r="A2" s="45" t="s">
        <v>47</v>
      </c>
      <c r="B2" s="40"/>
      <c r="C2" s="40"/>
      <c r="D2" s="41" t="s">
        <v>71</v>
      </c>
      <c r="E2" s="42"/>
      <c r="F2" s="42"/>
      <c r="G2" s="42"/>
    </row>
    <row r="3" spans="1:13" s="8" customFormat="1" ht="20.25" x14ac:dyDescent="0.3">
      <c r="A3" s="17"/>
      <c r="B3" s="26" t="s">
        <v>1</v>
      </c>
      <c r="C3" s="26" t="s">
        <v>31</v>
      </c>
      <c r="D3" s="26" t="s">
        <v>31</v>
      </c>
      <c r="E3" s="26" t="s">
        <v>31</v>
      </c>
      <c r="F3" s="26" t="s">
        <v>28</v>
      </c>
      <c r="G3" s="26" t="s">
        <v>34</v>
      </c>
      <c r="H3" s="26"/>
      <c r="K3" s="5"/>
    </row>
    <row r="4" spans="1:13" s="8" customFormat="1" ht="20.25" x14ac:dyDescent="0.3">
      <c r="A4" s="17"/>
      <c r="B4" s="28" t="s">
        <v>29</v>
      </c>
      <c r="C4" s="28" t="s">
        <v>32</v>
      </c>
      <c r="D4" s="28" t="s">
        <v>33</v>
      </c>
      <c r="E4" s="28" t="s">
        <v>37</v>
      </c>
      <c r="F4" s="28" t="s">
        <v>29</v>
      </c>
      <c r="G4" s="28" t="s">
        <v>35</v>
      </c>
      <c r="H4" s="28" t="s">
        <v>39</v>
      </c>
      <c r="I4" s="3"/>
      <c r="J4" s="3"/>
      <c r="K4" s="9"/>
      <c r="L4" s="3"/>
    </row>
    <row r="5" spans="1:13" s="15" customFormat="1" ht="20.25" x14ac:dyDescent="0.3">
      <c r="A5" s="18"/>
      <c r="B5" s="29"/>
      <c r="C5" s="29"/>
      <c r="D5" s="29"/>
      <c r="E5" s="29"/>
      <c r="F5" s="29"/>
      <c r="G5" s="29"/>
      <c r="H5" s="29"/>
      <c r="I5" s="12"/>
      <c r="J5" s="12"/>
      <c r="K5" s="13"/>
      <c r="L5" s="14"/>
    </row>
    <row r="6" spans="1:13" s="16" customFormat="1" ht="20.25" x14ac:dyDescent="0.3">
      <c r="A6" s="19" t="s">
        <v>0</v>
      </c>
      <c r="B6" s="30"/>
      <c r="C6" s="30"/>
      <c r="D6" s="30"/>
      <c r="E6" s="30"/>
      <c r="F6" s="30"/>
      <c r="G6" s="30"/>
      <c r="H6" s="30"/>
      <c r="I6" s="7"/>
      <c r="J6" s="7"/>
      <c r="K6" s="7"/>
      <c r="L6" s="7"/>
      <c r="M6" s="7"/>
    </row>
    <row r="7" spans="1:13" ht="20.25" x14ac:dyDescent="0.3">
      <c r="A7" s="20" t="s">
        <v>2</v>
      </c>
      <c r="B7" s="26">
        <v>91100</v>
      </c>
      <c r="C7" s="26">
        <v>48753.91</v>
      </c>
      <c r="D7" s="26">
        <v>55317</v>
      </c>
      <c r="E7" s="26">
        <f>SUM(C7:D7)</f>
        <v>104070.91</v>
      </c>
      <c r="F7" s="26">
        <f>D7+C7-B7</f>
        <v>12970.910000000003</v>
      </c>
      <c r="G7" s="26">
        <v>110000</v>
      </c>
      <c r="H7" s="26" t="s">
        <v>51</v>
      </c>
      <c r="I7" s="1"/>
      <c r="J7" s="1"/>
      <c r="L7" s="1"/>
      <c r="M7" s="1"/>
    </row>
    <row r="8" spans="1:13" ht="20.25" x14ac:dyDescent="0.3">
      <c r="A8" s="20" t="s">
        <v>36</v>
      </c>
      <c r="B8" s="35">
        <v>33000</v>
      </c>
      <c r="C8" s="35">
        <v>9177</v>
      </c>
      <c r="D8" s="35">
        <v>26120.5</v>
      </c>
      <c r="E8" s="35">
        <f>SUM(C8:D8)</f>
        <v>35297.5</v>
      </c>
      <c r="F8" s="35">
        <f>D8+C8-B8</f>
        <v>2297.5</v>
      </c>
      <c r="G8" s="35">
        <v>35000</v>
      </c>
      <c r="H8" s="35"/>
      <c r="I8" s="1"/>
      <c r="J8" s="1"/>
      <c r="L8" s="1"/>
      <c r="M8" s="1"/>
    </row>
    <row r="9" spans="1:13" ht="20.25" x14ac:dyDescent="0.3">
      <c r="A9" s="20" t="s">
        <v>30</v>
      </c>
      <c r="B9" s="35">
        <v>4200</v>
      </c>
      <c r="C9" s="35">
        <v>1689.75</v>
      </c>
      <c r="D9" s="35">
        <v>1600</v>
      </c>
      <c r="E9" s="35">
        <f t="shared" ref="E9:E10" si="0">SUM(C9:D9)</f>
        <v>3289.75</v>
      </c>
      <c r="F9" s="35">
        <f t="shared" ref="F9:F11" si="1">D9+C9-B9</f>
        <v>-910.25</v>
      </c>
      <c r="G9" s="35">
        <v>3200</v>
      </c>
      <c r="H9" s="35"/>
      <c r="I9" s="1"/>
      <c r="J9" s="1"/>
      <c r="L9" s="1"/>
      <c r="M9" s="1"/>
    </row>
    <row r="10" spans="1:13" ht="20.25" x14ac:dyDescent="0.3">
      <c r="A10" s="20" t="s">
        <v>3</v>
      </c>
      <c r="B10" s="35">
        <v>100</v>
      </c>
      <c r="C10" s="35">
        <v>2485.2199999999998</v>
      </c>
      <c r="D10" s="35">
        <f>45+42.67</f>
        <v>87.67</v>
      </c>
      <c r="E10" s="35">
        <f t="shared" si="0"/>
        <v>2572.89</v>
      </c>
      <c r="F10" s="35">
        <f t="shared" si="1"/>
        <v>2472.89</v>
      </c>
      <c r="G10" s="35">
        <v>100</v>
      </c>
      <c r="H10" s="35"/>
      <c r="I10" s="1"/>
      <c r="J10" s="1"/>
      <c r="L10" s="1"/>
      <c r="M10" s="1"/>
    </row>
    <row r="11" spans="1:13" ht="20.25" x14ac:dyDescent="0.3">
      <c r="A11" s="20" t="s">
        <v>4</v>
      </c>
      <c r="B11" s="38">
        <v>2500</v>
      </c>
      <c r="C11" s="38"/>
      <c r="D11" s="38"/>
      <c r="E11" s="38"/>
      <c r="F11" s="38">
        <f t="shared" si="1"/>
        <v>-2500</v>
      </c>
      <c r="G11" s="38">
        <v>1000</v>
      </c>
      <c r="H11" s="38" t="s">
        <v>52</v>
      </c>
      <c r="I11" s="1"/>
      <c r="J11" s="1"/>
      <c r="L11" s="1"/>
      <c r="M11" s="1"/>
    </row>
    <row r="12" spans="1:13" ht="20.25" x14ac:dyDescent="0.3">
      <c r="A12" s="22" t="s">
        <v>40</v>
      </c>
      <c r="B12" s="26">
        <f>SUM(B7:B11)</f>
        <v>130900</v>
      </c>
      <c r="C12" s="26">
        <f t="shared" ref="C12:G12" si="2">SUM(C7:C11)</f>
        <v>62105.880000000005</v>
      </c>
      <c r="D12" s="26">
        <f t="shared" si="2"/>
        <v>83125.17</v>
      </c>
      <c r="E12" s="26">
        <f t="shared" si="2"/>
        <v>145231.05000000002</v>
      </c>
      <c r="F12" s="26">
        <f t="shared" si="2"/>
        <v>14331.050000000003</v>
      </c>
      <c r="G12" s="26">
        <f t="shared" si="2"/>
        <v>149300</v>
      </c>
      <c r="H12" s="26"/>
      <c r="I12" s="1"/>
      <c r="J12" s="1"/>
      <c r="L12" s="1"/>
      <c r="M12" s="1"/>
    </row>
    <row r="13" spans="1:13" ht="20.25" x14ac:dyDescent="0.3">
      <c r="A13" s="20"/>
      <c r="B13" s="26"/>
      <c r="C13" s="26"/>
      <c r="D13" s="26"/>
      <c r="E13" s="26"/>
      <c r="F13" s="26"/>
      <c r="G13" s="26"/>
      <c r="H13" s="26"/>
      <c r="I13" s="1"/>
      <c r="J13" s="1"/>
      <c r="L13" s="1"/>
      <c r="M13" s="1"/>
    </row>
    <row r="14" spans="1:13" ht="20.25" x14ac:dyDescent="0.3">
      <c r="A14" s="22" t="s">
        <v>5</v>
      </c>
      <c r="B14" s="26"/>
      <c r="C14" s="26"/>
      <c r="D14" s="26"/>
      <c r="E14" s="26"/>
      <c r="F14" s="26"/>
      <c r="G14" s="26"/>
      <c r="H14" s="26"/>
      <c r="I14" s="1"/>
      <c r="J14" s="1"/>
      <c r="L14" s="1"/>
      <c r="M14" s="1"/>
    </row>
    <row r="15" spans="1:13" ht="20.25" x14ac:dyDescent="0.3">
      <c r="A15" s="20" t="s">
        <v>6</v>
      </c>
      <c r="B15" s="26">
        <v>600</v>
      </c>
      <c r="C15" s="26">
        <v>0</v>
      </c>
      <c r="D15" s="26">
        <v>0</v>
      </c>
      <c r="E15" s="26">
        <f>SUM(C15:D15)</f>
        <v>0</v>
      </c>
      <c r="F15" s="26">
        <f>B15-C15-D15</f>
        <v>600</v>
      </c>
      <c r="G15" s="26">
        <v>0</v>
      </c>
      <c r="H15" s="26" t="s">
        <v>65</v>
      </c>
      <c r="I15" s="1"/>
      <c r="J15" s="1"/>
      <c r="L15" s="1"/>
      <c r="M15" s="1"/>
    </row>
    <row r="16" spans="1:13" ht="20.25" x14ac:dyDescent="0.3">
      <c r="A16" s="20" t="s">
        <v>44</v>
      </c>
      <c r="B16" s="35">
        <v>1000</v>
      </c>
      <c r="C16" s="35">
        <v>613.35</v>
      </c>
      <c r="D16" s="35">
        <v>14100</v>
      </c>
      <c r="E16" s="35">
        <f>SUM(C16:D16)</f>
        <v>14713.35</v>
      </c>
      <c r="F16" s="35">
        <f t="shared" ref="F16:F43" si="3">B16-C16-D16</f>
        <v>-13713.35</v>
      </c>
      <c r="G16" s="35">
        <v>14500</v>
      </c>
      <c r="H16" s="35" t="s">
        <v>53</v>
      </c>
      <c r="I16" s="1"/>
      <c r="J16" s="1"/>
      <c r="L16" s="1"/>
      <c r="M16" s="1"/>
    </row>
    <row r="17" spans="1:13" ht="20.25" x14ac:dyDescent="0.3">
      <c r="A17" s="20" t="s">
        <v>7</v>
      </c>
      <c r="B17" s="35">
        <v>500</v>
      </c>
      <c r="C17" s="35">
        <v>250</v>
      </c>
      <c r="D17" s="35">
        <v>250</v>
      </c>
      <c r="E17" s="35">
        <f t="shared" ref="E17:E43" si="4">SUM(C17:D17)</f>
        <v>500</v>
      </c>
      <c r="F17" s="35">
        <f t="shared" si="3"/>
        <v>0</v>
      </c>
      <c r="G17" s="35">
        <v>500</v>
      </c>
      <c r="H17" s="35"/>
      <c r="I17" s="1"/>
      <c r="J17" s="1"/>
      <c r="L17" s="1"/>
      <c r="M17" s="1"/>
    </row>
    <row r="18" spans="1:13" ht="20.25" x14ac:dyDescent="0.3">
      <c r="A18" s="20" t="s">
        <v>67</v>
      </c>
      <c r="B18" s="35">
        <v>4000</v>
      </c>
      <c r="C18" s="35">
        <v>224.95</v>
      </c>
      <c r="D18" s="35">
        <v>199</v>
      </c>
      <c r="E18" s="35">
        <f t="shared" si="4"/>
        <v>423.95</v>
      </c>
      <c r="F18" s="35">
        <f t="shared" si="3"/>
        <v>3576.05</v>
      </c>
      <c r="G18" s="35">
        <v>2200</v>
      </c>
      <c r="H18" s="35" t="s">
        <v>57</v>
      </c>
      <c r="I18" s="1"/>
      <c r="J18" s="1"/>
      <c r="L18" s="1"/>
      <c r="M18" s="1"/>
    </row>
    <row r="19" spans="1:13" ht="20.25" x14ac:dyDescent="0.3">
      <c r="A19" s="20" t="s">
        <v>68</v>
      </c>
      <c r="B19" s="35">
        <v>1000</v>
      </c>
      <c r="C19" s="35">
        <v>0</v>
      </c>
      <c r="D19" s="35">
        <v>1094.21</v>
      </c>
      <c r="E19" s="35">
        <f t="shared" si="4"/>
        <v>1094.21</v>
      </c>
      <c r="F19" s="35">
        <f t="shared" si="3"/>
        <v>-94.210000000000036</v>
      </c>
      <c r="G19" s="35">
        <v>1200</v>
      </c>
      <c r="H19" s="35"/>
      <c r="I19" s="1"/>
      <c r="J19" s="1"/>
      <c r="L19" s="1"/>
      <c r="M19" s="1"/>
    </row>
    <row r="20" spans="1:13" ht="20.25" x14ac:dyDescent="0.3">
      <c r="A20" s="20" t="s">
        <v>8</v>
      </c>
      <c r="B20" s="35">
        <v>100</v>
      </c>
      <c r="C20" s="35">
        <v>0</v>
      </c>
      <c r="D20" s="35"/>
      <c r="E20" s="35">
        <f t="shared" si="4"/>
        <v>0</v>
      </c>
      <c r="F20" s="35">
        <f t="shared" si="3"/>
        <v>100</v>
      </c>
      <c r="G20" s="35">
        <v>100</v>
      </c>
      <c r="H20" s="35"/>
      <c r="I20" s="1"/>
      <c r="J20" s="1"/>
      <c r="L20" s="1"/>
      <c r="M20" s="1"/>
    </row>
    <row r="21" spans="1:13" ht="20.25" x14ac:dyDescent="0.3">
      <c r="A21" s="20" t="s">
        <v>9</v>
      </c>
      <c r="B21" s="35">
        <v>600</v>
      </c>
      <c r="C21" s="35">
        <v>1000</v>
      </c>
      <c r="D21" s="35">
        <v>2600</v>
      </c>
      <c r="E21" s="35">
        <f t="shared" si="4"/>
        <v>3600</v>
      </c>
      <c r="F21" s="35">
        <f t="shared" si="3"/>
        <v>-3000</v>
      </c>
      <c r="G21" s="35">
        <v>2000</v>
      </c>
      <c r="H21" s="35" t="s">
        <v>54</v>
      </c>
      <c r="I21" s="1"/>
      <c r="J21" s="1"/>
      <c r="L21" s="1"/>
      <c r="M21" s="1"/>
    </row>
    <row r="22" spans="1:13" ht="20.25" x14ac:dyDescent="0.3">
      <c r="A22" s="20" t="s">
        <v>10</v>
      </c>
      <c r="B22" s="35">
        <v>9000</v>
      </c>
      <c r="C22" s="35">
        <v>2832.92</v>
      </c>
      <c r="D22" s="35">
        <v>1044.96</v>
      </c>
      <c r="E22" s="35">
        <f t="shared" si="4"/>
        <v>3877.88</v>
      </c>
      <c r="F22" s="35">
        <f t="shared" si="3"/>
        <v>5122.12</v>
      </c>
      <c r="G22" s="35">
        <v>6000</v>
      </c>
      <c r="H22" s="35"/>
      <c r="I22" s="1"/>
      <c r="J22" s="1"/>
      <c r="L22" s="1"/>
      <c r="M22" s="1"/>
    </row>
    <row r="23" spans="1:13" ht="20.25" x14ac:dyDescent="0.3">
      <c r="A23" s="20" t="s">
        <v>70</v>
      </c>
      <c r="B23" s="35">
        <v>1000</v>
      </c>
      <c r="C23" s="35">
        <v>275</v>
      </c>
      <c r="D23" s="35">
        <v>275</v>
      </c>
      <c r="E23" s="35">
        <f t="shared" si="4"/>
        <v>550</v>
      </c>
      <c r="F23" s="35">
        <f t="shared" si="3"/>
        <v>450</v>
      </c>
      <c r="G23" s="35">
        <v>1000</v>
      </c>
      <c r="H23" s="35" t="s">
        <v>58</v>
      </c>
      <c r="I23" s="1"/>
      <c r="J23" s="1"/>
      <c r="L23" s="1"/>
      <c r="M23" s="1"/>
    </row>
    <row r="24" spans="1:13" ht="20.25" x14ac:dyDescent="0.3">
      <c r="A24" s="20" t="s">
        <v>11</v>
      </c>
      <c r="B24" s="35">
        <v>1250</v>
      </c>
      <c r="C24" s="35">
        <v>186.21</v>
      </c>
      <c r="D24" s="35">
        <v>570.4</v>
      </c>
      <c r="E24" s="35">
        <f t="shared" si="4"/>
        <v>756.61</v>
      </c>
      <c r="F24" s="35">
        <f>595.69</f>
        <v>595.69000000000005</v>
      </c>
      <c r="G24" s="35">
        <v>1250</v>
      </c>
      <c r="H24" s="35"/>
      <c r="I24" s="1"/>
      <c r="J24" s="1"/>
      <c r="L24" s="1"/>
      <c r="M24" s="1"/>
    </row>
    <row r="25" spans="1:13" ht="20.25" x14ac:dyDescent="0.3">
      <c r="A25" s="20" t="s">
        <v>12</v>
      </c>
      <c r="B25" s="35">
        <v>70000</v>
      </c>
      <c r="C25" s="35">
        <v>25763.42</v>
      </c>
      <c r="D25" s="35">
        <v>37962.78</v>
      </c>
      <c r="E25" s="35">
        <f t="shared" si="4"/>
        <v>63726.2</v>
      </c>
      <c r="F25" s="35">
        <f t="shared" si="3"/>
        <v>6273.8000000000029</v>
      </c>
      <c r="G25" s="35">
        <v>80000</v>
      </c>
      <c r="H25" s="35" t="s">
        <v>61</v>
      </c>
      <c r="I25" s="1"/>
      <c r="J25" s="1"/>
      <c r="L25" s="1"/>
      <c r="M25" s="1"/>
    </row>
    <row r="26" spans="1:13" ht="20.25" x14ac:dyDescent="0.3">
      <c r="A26" s="20" t="s">
        <v>38</v>
      </c>
      <c r="B26" s="35">
        <v>33000</v>
      </c>
      <c r="C26" s="35">
        <v>3785.4</v>
      </c>
      <c r="D26" s="35">
        <v>15194.65</v>
      </c>
      <c r="E26" s="35">
        <f t="shared" si="4"/>
        <v>18980.05</v>
      </c>
      <c r="F26" s="35">
        <f t="shared" si="3"/>
        <v>14019.949999999999</v>
      </c>
      <c r="G26" s="35">
        <v>34000</v>
      </c>
      <c r="H26" s="35" t="s">
        <v>43</v>
      </c>
      <c r="I26" s="1"/>
      <c r="J26" s="1"/>
      <c r="L26" s="1"/>
      <c r="M26" s="1"/>
    </row>
    <row r="27" spans="1:13" ht="20.25" x14ac:dyDescent="0.3">
      <c r="A27" s="20" t="s">
        <v>69</v>
      </c>
      <c r="B27" s="35">
        <v>1250</v>
      </c>
      <c r="C27" s="35">
        <v>397.48</v>
      </c>
      <c r="D27" s="35">
        <f>40+192.4</f>
        <v>232.4</v>
      </c>
      <c r="E27" s="35">
        <f t="shared" si="4"/>
        <v>629.88</v>
      </c>
      <c r="F27" s="35">
        <f t="shared" si="3"/>
        <v>620.12</v>
      </c>
      <c r="G27" s="35">
        <v>1000</v>
      </c>
      <c r="H27" s="35"/>
      <c r="I27" s="1"/>
      <c r="J27" s="1"/>
      <c r="L27" s="1"/>
      <c r="M27" s="1"/>
    </row>
    <row r="28" spans="1:13" ht="20.25" x14ac:dyDescent="0.3">
      <c r="A28" s="20" t="s">
        <v>13</v>
      </c>
      <c r="B28" s="36">
        <v>300</v>
      </c>
      <c r="C28" s="36">
        <v>0</v>
      </c>
      <c r="D28" s="36"/>
      <c r="E28" s="35">
        <f t="shared" si="4"/>
        <v>0</v>
      </c>
      <c r="F28" s="35">
        <f t="shared" si="3"/>
        <v>300</v>
      </c>
      <c r="G28" s="36">
        <v>300</v>
      </c>
      <c r="H28" s="36"/>
      <c r="I28" s="1"/>
      <c r="J28" s="1"/>
      <c r="L28" s="1"/>
      <c r="M28" s="1"/>
    </row>
    <row r="29" spans="1:13" ht="20.25" x14ac:dyDescent="0.3">
      <c r="A29" s="20" t="s">
        <v>14</v>
      </c>
      <c r="B29" s="36">
        <v>100</v>
      </c>
      <c r="C29" s="36">
        <v>69.540000000000006</v>
      </c>
      <c r="D29" s="36"/>
      <c r="E29" s="35">
        <f t="shared" si="4"/>
        <v>69.540000000000006</v>
      </c>
      <c r="F29" s="35">
        <f t="shared" si="3"/>
        <v>30.459999999999994</v>
      </c>
      <c r="G29" s="36">
        <v>100</v>
      </c>
      <c r="H29" s="36"/>
      <c r="I29" s="1"/>
      <c r="J29" s="1"/>
      <c r="L29" s="1"/>
      <c r="M29" s="1"/>
    </row>
    <row r="30" spans="1:13" ht="20.25" x14ac:dyDescent="0.3">
      <c r="A30" s="20" t="s">
        <v>15</v>
      </c>
      <c r="B30" s="36">
        <v>150</v>
      </c>
      <c r="C30" s="36">
        <v>9.49</v>
      </c>
      <c r="D30" s="36">
        <v>112.68</v>
      </c>
      <c r="E30" s="35">
        <f t="shared" si="4"/>
        <v>122.17</v>
      </c>
      <c r="F30" s="35">
        <f t="shared" si="3"/>
        <v>27.829999999999984</v>
      </c>
      <c r="G30" s="36">
        <v>700</v>
      </c>
      <c r="H30" s="36" t="s">
        <v>66</v>
      </c>
      <c r="I30" s="1"/>
      <c r="J30" s="1"/>
      <c r="L30" s="1"/>
      <c r="M30" s="1"/>
    </row>
    <row r="31" spans="1:13" ht="20.25" x14ac:dyDescent="0.3">
      <c r="A31" s="20" t="s">
        <v>16</v>
      </c>
      <c r="B31" s="36">
        <v>100</v>
      </c>
      <c r="C31" s="36">
        <v>0</v>
      </c>
      <c r="D31" s="36"/>
      <c r="E31" s="35">
        <f t="shared" si="4"/>
        <v>0</v>
      </c>
      <c r="F31" s="35">
        <f t="shared" si="3"/>
        <v>100</v>
      </c>
      <c r="G31" s="36">
        <v>0</v>
      </c>
      <c r="H31" s="36"/>
      <c r="I31" s="1"/>
      <c r="J31" s="1"/>
      <c r="L31" s="1"/>
      <c r="M31" s="1"/>
    </row>
    <row r="32" spans="1:13" ht="20.25" x14ac:dyDescent="0.3">
      <c r="A32" s="20" t="s">
        <v>17</v>
      </c>
      <c r="B32" s="36">
        <v>100</v>
      </c>
      <c r="C32" s="36">
        <v>23.15</v>
      </c>
      <c r="D32" s="36"/>
      <c r="E32" s="35">
        <f t="shared" si="4"/>
        <v>23.15</v>
      </c>
      <c r="F32" s="35">
        <f t="shared" si="3"/>
        <v>76.849999999999994</v>
      </c>
      <c r="G32" s="36">
        <v>100</v>
      </c>
      <c r="H32" s="36"/>
      <c r="I32" s="1"/>
      <c r="J32" s="1"/>
      <c r="L32" s="1"/>
      <c r="M32" s="1"/>
    </row>
    <row r="33" spans="1:13" ht="20.25" x14ac:dyDescent="0.3">
      <c r="A33" s="20" t="s">
        <v>18</v>
      </c>
      <c r="B33" s="36">
        <v>100</v>
      </c>
      <c r="C33" s="36">
        <v>0</v>
      </c>
      <c r="D33" s="36"/>
      <c r="E33" s="35">
        <f t="shared" si="4"/>
        <v>0</v>
      </c>
      <c r="F33" s="35">
        <f t="shared" si="3"/>
        <v>100</v>
      </c>
      <c r="G33" s="36">
        <v>0</v>
      </c>
      <c r="H33" s="36"/>
      <c r="I33" s="1"/>
      <c r="J33" s="1"/>
      <c r="L33" s="1"/>
      <c r="M33" s="1"/>
    </row>
    <row r="34" spans="1:13" ht="20.25" x14ac:dyDescent="0.3">
      <c r="A34" s="20" t="s">
        <v>19</v>
      </c>
      <c r="B34" s="36">
        <v>100</v>
      </c>
      <c r="C34" s="36">
        <v>0</v>
      </c>
      <c r="D34" s="36"/>
      <c r="E34" s="35">
        <f t="shared" si="4"/>
        <v>0</v>
      </c>
      <c r="F34" s="35">
        <f t="shared" si="3"/>
        <v>100</v>
      </c>
      <c r="G34" s="36">
        <v>0</v>
      </c>
      <c r="H34" s="36"/>
      <c r="I34" s="1"/>
      <c r="J34" s="1"/>
      <c r="L34" s="1"/>
      <c r="M34" s="1"/>
    </row>
    <row r="35" spans="1:13" ht="20.25" x14ac:dyDescent="0.3">
      <c r="A35" s="20" t="s">
        <v>20</v>
      </c>
      <c r="B35" s="36">
        <v>100</v>
      </c>
      <c r="C35" s="36">
        <v>0</v>
      </c>
      <c r="D35" s="36"/>
      <c r="E35" s="35">
        <f t="shared" si="4"/>
        <v>0</v>
      </c>
      <c r="F35" s="35">
        <f t="shared" si="3"/>
        <v>100</v>
      </c>
      <c r="G35" s="36">
        <v>0</v>
      </c>
      <c r="H35" s="36"/>
      <c r="I35" s="1"/>
      <c r="J35" s="1"/>
      <c r="L35" s="1"/>
      <c r="M35" s="1"/>
    </row>
    <row r="36" spans="1:13" ht="20.25" x14ac:dyDescent="0.3">
      <c r="A36" s="20" t="s">
        <v>21</v>
      </c>
      <c r="B36" s="36">
        <v>100</v>
      </c>
      <c r="C36" s="36">
        <v>0</v>
      </c>
      <c r="D36" s="36"/>
      <c r="E36" s="35">
        <f t="shared" si="4"/>
        <v>0</v>
      </c>
      <c r="F36" s="35">
        <f t="shared" si="3"/>
        <v>100</v>
      </c>
      <c r="G36" s="36">
        <v>0</v>
      </c>
      <c r="H36" s="36"/>
      <c r="I36" s="1"/>
      <c r="J36" s="1"/>
      <c r="L36" s="1"/>
      <c r="M36" s="1"/>
    </row>
    <row r="37" spans="1:13" ht="20.25" x14ac:dyDescent="0.3">
      <c r="A37" s="20" t="s">
        <v>22</v>
      </c>
      <c r="B37" s="36">
        <v>100</v>
      </c>
      <c r="C37" s="36">
        <v>0</v>
      </c>
      <c r="D37" s="36"/>
      <c r="E37" s="35">
        <f t="shared" si="4"/>
        <v>0</v>
      </c>
      <c r="F37" s="35">
        <f t="shared" si="3"/>
        <v>100</v>
      </c>
      <c r="G37" s="36">
        <v>0</v>
      </c>
      <c r="H37" s="36"/>
      <c r="I37" s="1"/>
      <c r="J37" s="1"/>
      <c r="L37" s="1"/>
      <c r="M37" s="1"/>
    </row>
    <row r="38" spans="1:13" ht="20.25" x14ac:dyDescent="0.3">
      <c r="A38" s="23" t="s">
        <v>23</v>
      </c>
      <c r="B38" s="36">
        <v>1400</v>
      </c>
      <c r="C38" s="36">
        <v>0</v>
      </c>
      <c r="D38" s="36"/>
      <c r="E38" s="35">
        <f t="shared" si="4"/>
        <v>0</v>
      </c>
      <c r="F38" s="35">
        <f t="shared" si="3"/>
        <v>1400</v>
      </c>
      <c r="G38" s="36">
        <v>1400</v>
      </c>
      <c r="H38" s="36" t="s">
        <v>55</v>
      </c>
      <c r="K38" s="2"/>
    </row>
    <row r="39" spans="1:13" ht="20.25" x14ac:dyDescent="0.3">
      <c r="A39" s="23" t="s">
        <v>4</v>
      </c>
      <c r="B39" s="36">
        <v>1000</v>
      </c>
      <c r="C39" s="36">
        <v>0</v>
      </c>
      <c r="D39" s="36"/>
      <c r="E39" s="35">
        <f t="shared" si="4"/>
        <v>0</v>
      </c>
      <c r="F39" s="35">
        <f t="shared" si="3"/>
        <v>1000</v>
      </c>
      <c r="G39" s="36">
        <v>750</v>
      </c>
      <c r="H39" s="36" t="s">
        <v>60</v>
      </c>
      <c r="K39" s="2"/>
    </row>
    <row r="40" spans="1:13" ht="20.25" x14ac:dyDescent="0.3">
      <c r="A40" s="23" t="s">
        <v>24</v>
      </c>
      <c r="B40" s="36">
        <v>1000</v>
      </c>
      <c r="C40" s="36">
        <v>70</v>
      </c>
      <c r="D40" s="36">
        <v>140</v>
      </c>
      <c r="E40" s="35">
        <f t="shared" si="4"/>
        <v>210</v>
      </c>
      <c r="F40" s="35">
        <f t="shared" si="3"/>
        <v>790</v>
      </c>
      <c r="G40" s="36">
        <v>700</v>
      </c>
      <c r="H40" s="36" t="s">
        <v>56</v>
      </c>
      <c r="K40" s="2"/>
    </row>
    <row r="41" spans="1:13" ht="20.25" x14ac:dyDescent="0.3">
      <c r="A41" s="23" t="s">
        <v>25</v>
      </c>
      <c r="B41" s="36">
        <v>1300</v>
      </c>
      <c r="C41" s="36">
        <v>576</v>
      </c>
      <c r="D41" s="36">
        <v>595.69000000000005</v>
      </c>
      <c r="E41" s="35">
        <f t="shared" si="4"/>
        <v>1171.69</v>
      </c>
      <c r="F41" s="35">
        <f t="shared" si="3"/>
        <v>128.30999999999995</v>
      </c>
      <c r="G41" s="36">
        <v>1300</v>
      </c>
      <c r="H41" s="36"/>
      <c r="K41" s="2"/>
    </row>
    <row r="42" spans="1:13" ht="21" customHeight="1" x14ac:dyDescent="0.3">
      <c r="A42" s="23" t="s">
        <v>26</v>
      </c>
      <c r="B42" s="36">
        <v>1500</v>
      </c>
      <c r="C42" s="36">
        <v>0</v>
      </c>
      <c r="D42" s="36">
        <v>60.9</v>
      </c>
      <c r="E42" s="35">
        <f t="shared" si="4"/>
        <v>60.9</v>
      </c>
      <c r="F42" s="35">
        <f t="shared" si="3"/>
        <v>1439.1</v>
      </c>
      <c r="G42" s="36">
        <v>200</v>
      </c>
      <c r="H42" s="36"/>
      <c r="K42" s="2"/>
    </row>
    <row r="43" spans="1:13" ht="20.25" x14ac:dyDescent="0.3">
      <c r="A43" s="23" t="s">
        <v>27</v>
      </c>
      <c r="B43" s="37">
        <v>150</v>
      </c>
      <c r="C43" s="37">
        <v>0</v>
      </c>
      <c r="D43" s="37"/>
      <c r="E43" s="38">
        <f t="shared" si="4"/>
        <v>0</v>
      </c>
      <c r="F43" s="38">
        <f t="shared" si="3"/>
        <v>150</v>
      </c>
      <c r="G43" s="37">
        <v>0</v>
      </c>
      <c r="H43" s="37" t="s">
        <v>59</v>
      </c>
      <c r="K43" s="2"/>
    </row>
    <row r="44" spans="1:13" ht="20.25" x14ac:dyDescent="0.3">
      <c r="A44" s="24" t="s">
        <v>41</v>
      </c>
      <c r="B44" s="27">
        <f t="shared" ref="B44:H44" si="5">SUM(B15:B43)</f>
        <v>130900</v>
      </c>
      <c r="C44" s="27">
        <f t="shared" si="5"/>
        <v>36076.910000000003</v>
      </c>
      <c r="D44" s="27">
        <f t="shared" si="5"/>
        <v>74432.669999999984</v>
      </c>
      <c r="E44" s="27">
        <f t="shared" si="5"/>
        <v>110509.57999999999</v>
      </c>
      <c r="F44" s="27">
        <f t="shared" si="5"/>
        <v>20492.720000000005</v>
      </c>
      <c r="G44" s="27">
        <f t="shared" si="5"/>
        <v>149300</v>
      </c>
      <c r="H44" s="27">
        <f t="shared" si="5"/>
        <v>0</v>
      </c>
      <c r="K44" s="2"/>
    </row>
    <row r="45" spans="1:13" ht="20.25" x14ac:dyDescent="0.3">
      <c r="A45" s="21"/>
      <c r="B45" s="25"/>
      <c r="C45" s="25"/>
      <c r="D45" s="25"/>
      <c r="E45" s="25"/>
      <c r="F45" s="25"/>
      <c r="G45" s="25"/>
      <c r="H45" s="25"/>
      <c r="K45" s="2"/>
    </row>
    <row r="46" spans="1:13" ht="21" thickBot="1" x14ac:dyDescent="0.35">
      <c r="A46" s="24" t="s">
        <v>28</v>
      </c>
      <c r="B46" s="39">
        <f t="shared" ref="B46:H46" si="6">B12-B44</f>
        <v>0</v>
      </c>
      <c r="C46" s="39">
        <f t="shared" si="6"/>
        <v>26028.97</v>
      </c>
      <c r="D46" s="39">
        <f t="shared" si="6"/>
        <v>8692.5000000000146</v>
      </c>
      <c r="E46" s="39">
        <f t="shared" si="6"/>
        <v>34721.47000000003</v>
      </c>
      <c r="F46" s="39">
        <f t="shared" si="6"/>
        <v>-6161.6700000000019</v>
      </c>
      <c r="G46" s="39">
        <f t="shared" si="6"/>
        <v>0</v>
      </c>
      <c r="H46" s="39">
        <f t="shared" si="6"/>
        <v>0</v>
      </c>
      <c r="K46" s="2"/>
    </row>
    <row r="47" spans="1:13" ht="15.75" customHeight="1" thickTop="1" x14ac:dyDescent="0.25">
      <c r="A47" s="1"/>
      <c r="D47" s="31"/>
      <c r="E47" s="31"/>
      <c r="F47" s="31"/>
      <c r="G47" s="31"/>
      <c r="H47" s="31"/>
      <c r="K47" s="2"/>
    </row>
    <row r="48" spans="1:13" ht="15.75" customHeight="1" x14ac:dyDescent="0.3">
      <c r="A48" s="24" t="s">
        <v>42</v>
      </c>
      <c r="K48" s="2"/>
    </row>
    <row r="49" spans="1:11" x14ac:dyDescent="0.25">
      <c r="A49" s="1"/>
      <c r="K49" s="2"/>
    </row>
    <row r="50" spans="1:11" ht="16.5" x14ac:dyDescent="0.35">
      <c r="A50" s="43" t="s">
        <v>46</v>
      </c>
      <c r="K50" s="2"/>
    </row>
    <row r="51" spans="1:11" x14ac:dyDescent="0.25">
      <c r="A51" s="5" t="s">
        <v>62</v>
      </c>
      <c r="K51" s="2"/>
    </row>
    <row r="52" spans="1:11" x14ac:dyDescent="0.25">
      <c r="A52" s="5"/>
      <c r="K52" s="2"/>
    </row>
    <row r="53" spans="1:11" x14ac:dyDescent="0.25">
      <c r="A53" s="5" t="s">
        <v>63</v>
      </c>
      <c r="K53" s="2"/>
    </row>
    <row r="54" spans="1:11" s="8" customFormat="1" ht="14.25" x14ac:dyDescent="0.2">
      <c r="A54" s="5"/>
      <c r="B54" s="32"/>
      <c r="C54" s="32"/>
    </row>
    <row r="55" spans="1:11" s="8" customFormat="1" ht="14.25" x14ac:dyDescent="0.2">
      <c r="A55" s="5" t="s">
        <v>48</v>
      </c>
      <c r="B55" s="32"/>
      <c r="C55" s="32"/>
    </row>
    <row r="56" spans="1:11" s="8" customFormat="1" ht="14.25" x14ac:dyDescent="0.2">
      <c r="A56" s="5"/>
      <c r="B56" s="32"/>
      <c r="C56" s="32"/>
    </row>
    <row r="57" spans="1:11" s="8" customFormat="1" ht="14.25" x14ac:dyDescent="0.2">
      <c r="A57" s="5" t="s">
        <v>49</v>
      </c>
      <c r="B57" s="32"/>
      <c r="C57" s="32"/>
    </row>
    <row r="58" spans="1:11" s="8" customFormat="1" ht="14.25" x14ac:dyDescent="0.2">
      <c r="A58" s="5"/>
      <c r="B58" s="32"/>
      <c r="C58" s="32"/>
    </row>
    <row r="59" spans="1:11" s="8" customFormat="1" ht="14.25" x14ac:dyDescent="0.2">
      <c r="A59" s="5" t="s">
        <v>50</v>
      </c>
      <c r="B59" s="32"/>
      <c r="C59" s="32"/>
    </row>
    <row r="60" spans="1:11" s="8" customFormat="1" ht="14.25" x14ac:dyDescent="0.2">
      <c r="A60" s="5"/>
      <c r="B60" s="32"/>
      <c r="C60" s="32"/>
    </row>
    <row r="61" spans="1:11" s="8" customFormat="1" ht="14.25" x14ac:dyDescent="0.2">
      <c r="A61" s="5" t="s">
        <v>64</v>
      </c>
      <c r="B61" s="32"/>
      <c r="C61" s="32"/>
    </row>
    <row r="62" spans="1:11" s="8" customFormat="1" ht="14.25" x14ac:dyDescent="0.2">
      <c r="A62" s="5"/>
      <c r="B62" s="32"/>
      <c r="C62" s="32"/>
    </row>
    <row r="63" spans="1:11" x14ac:dyDescent="0.25">
      <c r="A63" s="1"/>
      <c r="K63" s="2"/>
    </row>
    <row r="64" spans="1:11" x14ac:dyDescent="0.25">
      <c r="A64" s="1"/>
      <c r="K64" s="2"/>
    </row>
    <row r="65" spans="1:13" x14ac:dyDescent="0.25">
      <c r="A65" s="1"/>
      <c r="K65" s="2"/>
    </row>
    <row r="66" spans="1:13" x14ac:dyDescent="0.25">
      <c r="A66" s="1"/>
      <c r="K66" s="2"/>
    </row>
    <row r="67" spans="1:13" x14ac:dyDescent="0.25">
      <c r="A67" s="1"/>
      <c r="K67" s="2"/>
    </row>
    <row r="68" spans="1:13" x14ac:dyDescent="0.25">
      <c r="A68" s="1"/>
      <c r="K68" s="2"/>
    </row>
    <row r="69" spans="1:13" x14ac:dyDescent="0.25">
      <c r="A69" s="1"/>
      <c r="K69" s="2"/>
    </row>
    <row r="70" spans="1:13" x14ac:dyDescent="0.25">
      <c r="A70" s="1"/>
      <c r="K70" s="2"/>
    </row>
    <row r="71" spans="1:13" x14ac:dyDescent="0.25">
      <c r="A71" s="1"/>
      <c r="K71" s="2"/>
    </row>
    <row r="72" spans="1:13" x14ac:dyDescent="0.25">
      <c r="A72" s="1"/>
      <c r="K72" s="2"/>
    </row>
    <row r="73" spans="1:13" x14ac:dyDescent="0.25">
      <c r="A73" s="1"/>
      <c r="K73" s="2"/>
    </row>
    <row r="74" spans="1:13" x14ac:dyDescent="0.25">
      <c r="A74" s="1"/>
      <c r="K74" s="2"/>
    </row>
    <row r="75" spans="1:13" x14ac:dyDescent="0.25">
      <c r="A75" s="4"/>
      <c r="B75" s="32"/>
      <c r="D75" s="1"/>
      <c r="E75" s="1"/>
      <c r="F75" s="1"/>
      <c r="G75" s="1"/>
      <c r="H75" s="1"/>
      <c r="I75" s="1"/>
      <c r="J75" s="1"/>
      <c r="L75" s="1"/>
      <c r="M75" s="1"/>
    </row>
    <row r="76" spans="1:13" x14ac:dyDescent="0.25">
      <c r="A76" s="4"/>
      <c r="B76" s="32"/>
      <c r="D76" s="1"/>
      <c r="E76" s="1"/>
      <c r="F76" s="1"/>
      <c r="G76" s="1"/>
      <c r="H76" s="1"/>
      <c r="I76" s="1"/>
      <c r="J76" s="1"/>
      <c r="L76" s="1"/>
      <c r="M76" s="1"/>
    </row>
    <row r="77" spans="1:13" x14ac:dyDescent="0.25">
      <c r="A77" s="4"/>
      <c r="B77" s="32"/>
      <c r="D77" s="1"/>
      <c r="E77" s="1"/>
      <c r="F77" s="1"/>
      <c r="G77" s="1"/>
      <c r="H77" s="1"/>
      <c r="I77" s="1"/>
      <c r="J77" s="1"/>
      <c r="L77" s="1"/>
      <c r="M77" s="1"/>
    </row>
    <row r="78" spans="1:13" x14ac:dyDescent="0.25">
      <c r="A78" s="4"/>
      <c r="B78" s="32"/>
      <c r="D78" s="1"/>
      <c r="E78" s="1"/>
      <c r="F78" s="1"/>
      <c r="G78" s="1"/>
      <c r="H78" s="1"/>
      <c r="I78" s="1"/>
      <c r="J78" s="1"/>
      <c r="L78" s="1"/>
      <c r="M78" s="1"/>
    </row>
    <row r="79" spans="1:13" ht="16.5" x14ac:dyDescent="0.35">
      <c r="A79" s="4"/>
      <c r="B79" s="34"/>
      <c r="D79" s="1"/>
      <c r="E79" s="1"/>
      <c r="F79" s="1"/>
      <c r="G79" s="1"/>
      <c r="H79" s="1"/>
      <c r="I79" s="1"/>
      <c r="J79" s="1"/>
      <c r="L79" s="1"/>
      <c r="M79" s="1"/>
    </row>
    <row r="80" spans="1:13" ht="14.25" customHeight="1" x14ac:dyDescent="0.25">
      <c r="A80" s="4"/>
      <c r="B80" s="32"/>
      <c r="D80" s="1"/>
      <c r="E80" s="1"/>
      <c r="F80" s="1"/>
      <c r="G80" s="1"/>
      <c r="H80" s="1"/>
      <c r="I80" s="1"/>
      <c r="J80" s="1"/>
      <c r="L80" s="1"/>
      <c r="M80" s="1"/>
    </row>
    <row r="81" spans="1:13" x14ac:dyDescent="0.25">
      <c r="A81" s="4"/>
      <c r="B81" s="32"/>
      <c r="D81" s="1"/>
      <c r="E81" s="1"/>
      <c r="F81" s="1"/>
      <c r="G81" s="1"/>
      <c r="H81" s="1"/>
      <c r="I81" s="1"/>
      <c r="J81" s="1"/>
      <c r="L81" s="1"/>
      <c r="M81" s="1"/>
    </row>
    <row r="82" spans="1:13" x14ac:dyDescent="0.25">
      <c r="A82" s="4"/>
      <c r="B82" s="32"/>
      <c r="D82" s="1"/>
      <c r="E82" s="1"/>
      <c r="F82" s="1"/>
      <c r="G82" s="1"/>
      <c r="H82" s="1"/>
      <c r="I82" s="1"/>
      <c r="J82" s="1"/>
      <c r="L82" s="1"/>
      <c r="M82" s="1"/>
    </row>
    <row r="83" spans="1:13" x14ac:dyDescent="0.25">
      <c r="A83" s="4"/>
      <c r="B83" s="32"/>
      <c r="D83" s="1"/>
      <c r="E83" s="1"/>
      <c r="F83" s="1"/>
      <c r="G83" s="1"/>
      <c r="H83" s="1"/>
      <c r="I83" s="1"/>
      <c r="J83" s="1"/>
      <c r="L83" s="1"/>
      <c r="M83" s="1"/>
    </row>
    <row r="84" spans="1:13" x14ac:dyDescent="0.25">
      <c r="A84" s="4"/>
      <c r="B84" s="32"/>
      <c r="D84" s="1"/>
      <c r="E84" s="1"/>
      <c r="F84" s="1"/>
      <c r="G84" s="1"/>
      <c r="H84" s="1"/>
      <c r="I84" s="1"/>
      <c r="J84" s="1"/>
      <c r="L84" s="1"/>
      <c r="M84" s="1"/>
    </row>
    <row r="85" spans="1:13" x14ac:dyDescent="0.25">
      <c r="A85" s="4"/>
      <c r="B85" s="32"/>
      <c r="D85" s="1"/>
      <c r="E85" s="1"/>
      <c r="F85" s="1"/>
      <c r="G85" s="1"/>
      <c r="H85" s="1"/>
      <c r="I85" s="1"/>
      <c r="J85" s="1"/>
      <c r="L85" s="1"/>
      <c r="M85" s="1"/>
    </row>
    <row r="86" spans="1:13" x14ac:dyDescent="0.25">
      <c r="A86" s="4"/>
      <c r="D86" s="1"/>
      <c r="E86" s="1"/>
      <c r="F86" s="1"/>
      <c r="G86" s="1"/>
      <c r="H86" s="1"/>
      <c r="I86" s="1"/>
      <c r="J86" s="1"/>
      <c r="L86" s="1"/>
      <c r="M86" s="1"/>
    </row>
    <row r="87" spans="1:13" x14ac:dyDescent="0.25">
      <c r="A87" s="4"/>
      <c r="D87" s="1"/>
      <c r="E87" s="1"/>
      <c r="F87" s="1"/>
      <c r="G87" s="1"/>
      <c r="H87" s="1"/>
      <c r="I87" s="1"/>
      <c r="J87" s="1"/>
      <c r="L87" s="1"/>
      <c r="M87" s="1"/>
    </row>
    <row r="88" spans="1:13" x14ac:dyDescent="0.25">
      <c r="A88" s="4"/>
      <c r="C88" s="32"/>
      <c r="D88" s="5"/>
      <c r="E88" s="5"/>
      <c r="F88" s="5"/>
      <c r="G88" s="5"/>
      <c r="H88" s="5"/>
      <c r="I88" s="5"/>
      <c r="J88" s="5"/>
      <c r="L88" s="1"/>
      <c r="M88" s="1"/>
    </row>
    <row r="89" spans="1:13" x14ac:dyDescent="0.25">
      <c r="A89" s="4"/>
      <c r="D89" s="1"/>
      <c r="E89" s="1"/>
      <c r="F89" s="1"/>
      <c r="G89" s="1"/>
      <c r="H89" s="1"/>
      <c r="I89" s="1"/>
      <c r="J89" s="6"/>
      <c r="L89" s="1"/>
      <c r="M89" s="1"/>
    </row>
    <row r="90" spans="1:13" x14ac:dyDescent="0.25">
      <c r="A90" s="4"/>
      <c r="D90" s="1"/>
      <c r="E90" s="1"/>
      <c r="F90" s="1"/>
      <c r="G90" s="1"/>
      <c r="H90" s="1"/>
      <c r="I90" s="1"/>
      <c r="J90" s="6"/>
      <c r="K90" s="5"/>
      <c r="L90" s="1"/>
      <c r="M90" s="1"/>
    </row>
    <row r="91" spans="1:13" x14ac:dyDescent="0.25">
      <c r="A91" s="4"/>
      <c r="D91" s="1"/>
      <c r="E91" s="1"/>
      <c r="F91" s="1"/>
      <c r="G91" s="1"/>
      <c r="H91" s="1"/>
      <c r="I91" s="1"/>
      <c r="J91" s="1"/>
      <c r="L91" s="1"/>
      <c r="M91" s="1"/>
    </row>
    <row r="92" spans="1:13" x14ac:dyDescent="0.25">
      <c r="A92" s="4"/>
      <c r="D92" s="1"/>
      <c r="E92" s="1"/>
      <c r="F92" s="1"/>
      <c r="G92" s="1"/>
      <c r="H92" s="1"/>
      <c r="I92" s="1"/>
      <c r="J92" s="1"/>
      <c r="L92" s="1"/>
      <c r="M92" s="1"/>
    </row>
    <row r="93" spans="1:13" x14ac:dyDescent="0.25">
      <c r="A93" s="4"/>
      <c r="D93" s="1"/>
      <c r="E93" s="1"/>
      <c r="F93" s="1"/>
      <c r="G93" s="1"/>
      <c r="H93" s="1"/>
      <c r="I93" s="1"/>
      <c r="J93" s="1"/>
      <c r="L93" s="1"/>
      <c r="M93" s="1"/>
    </row>
    <row r="94" spans="1:13" x14ac:dyDescent="0.25">
      <c r="A94" s="4"/>
      <c r="D94" s="1"/>
      <c r="E94" s="1"/>
      <c r="F94" s="1"/>
      <c r="G94" s="1"/>
      <c r="H94" s="1"/>
      <c r="I94" s="1"/>
      <c r="J94" s="1"/>
      <c r="L94" s="1"/>
      <c r="M94" s="1"/>
    </row>
    <row r="95" spans="1:13" x14ac:dyDescent="0.25">
      <c r="A95" s="4"/>
      <c r="D95" s="1"/>
      <c r="E95" s="1"/>
      <c r="F95" s="1"/>
      <c r="G95" s="1"/>
      <c r="H95" s="1"/>
      <c r="I95" s="1"/>
      <c r="J95" s="1"/>
      <c r="L95" s="1"/>
      <c r="M95" s="1"/>
    </row>
    <row r="96" spans="1:13" x14ac:dyDescent="0.25">
      <c r="A96" s="4"/>
      <c r="D96" s="1"/>
      <c r="E96" s="1"/>
      <c r="F96" s="1"/>
      <c r="G96" s="1"/>
      <c r="H96" s="1"/>
      <c r="I96" s="1"/>
      <c r="J96" s="1"/>
      <c r="L96" s="1"/>
      <c r="M96" s="1"/>
    </row>
    <row r="97" spans="1:13" x14ac:dyDescent="0.25">
      <c r="A97" s="4"/>
      <c r="D97" s="1"/>
      <c r="E97" s="1"/>
      <c r="F97" s="1"/>
      <c r="G97" s="1"/>
      <c r="H97" s="1"/>
      <c r="I97" s="1"/>
      <c r="J97" s="1"/>
      <c r="L97" s="1"/>
      <c r="M97" s="1"/>
    </row>
    <row r="98" spans="1:13" x14ac:dyDescent="0.25">
      <c r="A98" s="4"/>
      <c r="D98" s="1"/>
      <c r="E98" s="1"/>
      <c r="F98" s="1"/>
      <c r="G98" s="1"/>
      <c r="H98" s="1"/>
      <c r="I98" s="1"/>
      <c r="J98" s="1"/>
      <c r="L98" s="1"/>
      <c r="M98" s="1"/>
    </row>
    <row r="99" spans="1:13" x14ac:dyDescent="0.25">
      <c r="A99" s="4"/>
      <c r="D99" s="1"/>
      <c r="E99" s="1"/>
      <c r="F99" s="1"/>
      <c r="G99" s="1"/>
      <c r="H99" s="1"/>
      <c r="I99" s="1"/>
      <c r="J99" s="1"/>
      <c r="L99" s="1"/>
      <c r="M99" s="1"/>
    </row>
    <row r="100" spans="1:13" x14ac:dyDescent="0.25">
      <c r="A100" s="4"/>
      <c r="D100" s="1"/>
      <c r="E100" s="1"/>
      <c r="F100" s="1"/>
      <c r="G100" s="1"/>
      <c r="H100" s="1"/>
      <c r="I100" s="1"/>
      <c r="J100" s="1"/>
      <c r="L100" s="1"/>
      <c r="M100" s="1"/>
    </row>
    <row r="101" spans="1:13" x14ac:dyDescent="0.25">
      <c r="A101" s="4"/>
      <c r="D101" s="1"/>
      <c r="E101" s="1"/>
      <c r="F101" s="1"/>
      <c r="G101" s="1"/>
      <c r="H101" s="1"/>
      <c r="I101" s="1"/>
      <c r="J101" s="1"/>
      <c r="L101" s="1"/>
      <c r="M101" s="1"/>
    </row>
    <row r="102" spans="1:13" x14ac:dyDescent="0.25">
      <c r="A102" s="4"/>
      <c r="D102" s="1"/>
      <c r="E102" s="1"/>
      <c r="F102" s="1"/>
      <c r="G102" s="1"/>
      <c r="H102" s="1"/>
      <c r="I102" s="1"/>
      <c r="J102" s="1"/>
      <c r="L102" s="1"/>
      <c r="M102" s="1"/>
    </row>
    <row r="103" spans="1:13" x14ac:dyDescent="0.25">
      <c r="A103" s="4"/>
      <c r="D103" s="1"/>
      <c r="E103" s="1"/>
      <c r="F103" s="1"/>
      <c r="G103" s="1"/>
      <c r="H103" s="1"/>
      <c r="I103" s="1"/>
      <c r="J103" s="1"/>
      <c r="L103" s="1"/>
      <c r="M103" s="1"/>
    </row>
    <row r="104" spans="1:13" x14ac:dyDescent="0.25">
      <c r="A104" s="4"/>
      <c r="D104" s="1"/>
      <c r="E104" s="1"/>
      <c r="F104" s="1"/>
      <c r="G104" s="1"/>
      <c r="H104" s="1"/>
      <c r="I104" s="1"/>
      <c r="J104" s="1"/>
      <c r="L104" s="1"/>
      <c r="M104" s="1"/>
    </row>
    <row r="105" spans="1:13" x14ac:dyDescent="0.25">
      <c r="A105" s="4"/>
      <c r="D105" s="1"/>
      <c r="E105" s="1"/>
      <c r="F105" s="1"/>
      <c r="G105" s="1"/>
      <c r="H105" s="1"/>
      <c r="I105" s="1"/>
      <c r="J105" s="1"/>
      <c r="L105" s="1"/>
      <c r="M105" s="1"/>
    </row>
    <row r="106" spans="1:13" x14ac:dyDescent="0.25">
      <c r="A106" s="4"/>
      <c r="D106" s="1"/>
      <c r="E106" s="1"/>
      <c r="F106" s="1"/>
      <c r="G106" s="1"/>
      <c r="H106" s="1"/>
      <c r="I106" s="1"/>
      <c r="J106" s="1"/>
      <c r="L106" s="1"/>
      <c r="M106" s="1"/>
    </row>
    <row r="107" spans="1:13" x14ac:dyDescent="0.25">
      <c r="A107" s="11"/>
      <c r="D107" s="1"/>
      <c r="E107" s="1"/>
      <c r="F107" s="1"/>
      <c r="G107" s="1"/>
      <c r="H107" s="1"/>
      <c r="I107" s="1"/>
      <c r="J107" s="1"/>
      <c r="L107" s="1"/>
      <c r="M107" s="1"/>
    </row>
    <row r="108" spans="1:13" x14ac:dyDescent="0.25">
      <c r="D108" s="1"/>
      <c r="E108" s="1"/>
      <c r="F108" s="1"/>
      <c r="G108" s="1"/>
      <c r="H108" s="1"/>
      <c r="I108" s="1"/>
      <c r="J108" s="1"/>
      <c r="L108" s="1"/>
      <c r="M108" s="1"/>
    </row>
    <row r="109" spans="1:13" x14ac:dyDescent="0.25">
      <c r="D109" s="1"/>
      <c r="E109" s="1"/>
      <c r="F109" s="1"/>
      <c r="G109" s="1"/>
      <c r="H109" s="1"/>
      <c r="I109" s="1"/>
      <c r="J109" s="1"/>
      <c r="L109" s="1"/>
      <c r="M109" s="1"/>
    </row>
    <row r="110" spans="1:13" x14ac:dyDescent="0.25">
      <c r="D110" s="1"/>
      <c r="E110" s="1"/>
      <c r="F110" s="1"/>
      <c r="G110" s="1"/>
      <c r="H110" s="1"/>
      <c r="I110" s="1"/>
      <c r="J110" s="1"/>
      <c r="L110" s="1"/>
      <c r="M110" s="1"/>
    </row>
    <row r="111" spans="1:13" x14ac:dyDescent="0.25">
      <c r="D111" s="1"/>
      <c r="E111" s="1"/>
      <c r="F111" s="1"/>
      <c r="G111" s="1"/>
      <c r="H111" s="1"/>
      <c r="I111" s="1"/>
      <c r="J111" s="1"/>
      <c r="L111" s="1"/>
      <c r="M111" s="1"/>
    </row>
    <row r="112" spans="1:13" x14ac:dyDescent="0.25">
      <c r="D112" s="1"/>
      <c r="E112" s="1"/>
      <c r="F112" s="1"/>
      <c r="G112" s="1"/>
      <c r="H112" s="1"/>
      <c r="I112" s="1"/>
      <c r="J112" s="1"/>
      <c r="L112" s="1"/>
      <c r="M112" s="1"/>
    </row>
    <row r="113" spans="3:13" x14ac:dyDescent="0.25">
      <c r="D113" s="1"/>
      <c r="E113" s="1"/>
      <c r="F113" s="1"/>
      <c r="G113" s="1"/>
      <c r="H113" s="1"/>
      <c r="I113" s="1"/>
      <c r="J113" s="1"/>
      <c r="L113" s="1"/>
      <c r="M113" s="1"/>
    </row>
    <row r="114" spans="3:13" x14ac:dyDescent="0.25">
      <c r="D114" s="1"/>
      <c r="E114" s="1"/>
      <c r="F114" s="1"/>
      <c r="G114" s="1"/>
      <c r="H114" s="1"/>
      <c r="I114" s="1"/>
      <c r="J114" s="1"/>
      <c r="L114" s="1"/>
      <c r="M114" s="1"/>
    </row>
    <row r="115" spans="3:13" x14ac:dyDescent="0.25">
      <c r="D115" s="1"/>
      <c r="E115" s="1"/>
      <c r="F115" s="1"/>
      <c r="G115" s="1"/>
      <c r="H115" s="1"/>
      <c r="I115" s="1"/>
      <c r="J115" s="1"/>
      <c r="L115" s="1"/>
      <c r="M115" s="1"/>
    </row>
    <row r="116" spans="3:13" x14ac:dyDescent="0.25">
      <c r="C116" s="33"/>
      <c r="D116" s="10"/>
      <c r="E116" s="10"/>
      <c r="F116" s="10"/>
      <c r="G116" s="10"/>
      <c r="H116" s="10"/>
      <c r="I116" s="10"/>
      <c r="J116" s="1"/>
      <c r="L116" s="1"/>
      <c r="M116" s="1"/>
    </row>
  </sheetData>
  <printOptions headings="1" gridLines="1"/>
  <pageMargins left="0.45" right="0.45" top="0.5" bottom="0.5" header="0.3" footer="0.3"/>
  <pageSetup scale="56" fitToHeight="2" orientation="landscape" r:id="rId1"/>
  <rowBreaks count="1" manualBreakCount="1">
    <brk id="4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pane xSplit="1" ySplit="3" topLeftCell="B47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" x14ac:dyDescent="0.25"/>
  <sheetData/>
  <printOptions headings="1"/>
  <pageMargins left="0" right="0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pane ySplit="3" topLeftCell="A4" activePane="bottomLeft" state="frozen"/>
      <selection pane="bottomLeft" sqref="A1:XFD1048576"/>
    </sheetView>
  </sheetViews>
  <sheetFormatPr defaultRowHeight="15" x14ac:dyDescent="0.25"/>
  <sheetData/>
  <printOptions headings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2020-22 Budget</vt:lpstr>
      <vt:lpstr>Sheet 1</vt:lpstr>
      <vt:lpstr>Sheet 2</vt:lpstr>
      <vt:lpstr>Sheet 3</vt:lpstr>
      <vt:lpstr>Sheet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Catrat1002</dc:creator>
  <cp:lastModifiedBy>Marge Wolf</cp:lastModifiedBy>
  <cp:lastPrinted>2022-07-20T19:28:53Z</cp:lastPrinted>
  <dcterms:created xsi:type="dcterms:W3CDTF">2012-08-06T18:16:21Z</dcterms:created>
  <dcterms:modified xsi:type="dcterms:W3CDTF">2022-07-20T19:31:22Z</dcterms:modified>
</cp:coreProperties>
</file>